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Ejecución presupuestaria 2022\"/>
    </mc:Choice>
  </mc:AlternateContent>
  <xr:revisionPtr revIDLastSave="0" documentId="8_{F6369889-EDB7-4EF8-AD90-FEE37B621B11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'!$A$1:$I$144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3" l="1"/>
  <c r="H94" i="3" l="1"/>
  <c r="H95" i="3"/>
  <c r="H96" i="3"/>
  <c r="H97" i="3"/>
  <c r="H98" i="3"/>
  <c r="H99" i="3"/>
  <c r="H100" i="3"/>
  <c r="H101" i="3"/>
  <c r="H102" i="3"/>
  <c r="H103" i="3"/>
  <c r="H93" i="3"/>
  <c r="G104" i="3"/>
  <c r="G106" i="3" s="1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51" i="3"/>
  <c r="H10" i="3"/>
  <c r="H11" i="3"/>
  <c r="H12" i="3"/>
  <c r="H13" i="3"/>
  <c r="H14" i="3"/>
  <c r="H16" i="3"/>
  <c r="H17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9" i="3"/>
  <c r="E104" i="3" l="1"/>
  <c r="F104" i="3"/>
  <c r="F106" i="3" s="1"/>
  <c r="E106" i="3" l="1"/>
  <c r="A117" i="3" l="1"/>
  <c r="B117" i="3" s="1"/>
  <c r="C115" i="3"/>
  <c r="D115" i="3" s="1"/>
  <c r="D104" i="3" l="1"/>
  <c r="D106" i="3" s="1"/>
  <c r="C104" i="3" l="1"/>
  <c r="C106" i="3" s="1"/>
  <c r="B26" i="3" l="1"/>
  <c r="H26" i="3" s="1"/>
  <c r="B104" i="3" l="1"/>
  <c r="H104" i="3" s="1"/>
  <c r="B106" i="3" l="1"/>
  <c r="H106" i="3" s="1"/>
</calcChain>
</file>

<file path=xl/sharedStrings.xml><?xml version="1.0" encoding="utf-8"?>
<sst xmlns="http://schemas.openxmlformats.org/spreadsheetml/2006/main" count="210" uniqueCount="119">
  <si>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</si>
  <si>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</si>
  <si>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</si>
  <si>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</si>
  <si>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</si>
  <si>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</si>
  <si>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</si>
  <si>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</si>
  <si>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</si>
  <si>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</si>
  <si>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</si>
  <si>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</si>
  <si>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</si>
  <si>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</si>
  <si>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</si>
  <si>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</si>
  <si>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</si>
  <si>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</si>
  <si>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</si>
  <si>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</si>
  <si>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</si>
  <si>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</si>
  <si>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</si>
  <si>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</si>
  <si>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</si>
  <si>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</si>
  <si>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</si>
  <si>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</si>
  <si>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</si>
  <si>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</si>
  <si>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</si>
  <si>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</si>
  <si>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</si>
  <si>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</si>
  <si>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</si>
  <si>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</si>
  <si>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</si>
  <si>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</si>
  <si>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</si>
  <si>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</si>
  <si>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</si>
  <si>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</si>
  <si>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</si>
  <si>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</si>
  <si>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</si>
  <si>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</si>
  <si>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</si>
  <si>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</si>
  <si>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</si>
  <si>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</si>
  <si>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</si>
  <si>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</si>
  <si>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</si>
  <si>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</si>
  <si>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</si>
  <si>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</si>
  <si>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</si>
  <si>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</si>
  <si>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</si>
  <si>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</si>
  <si>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</si>
  <si>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</si>
  <si>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</si>
  <si>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</si>
  <si>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</si>
  <si>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</si>
  <si>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</si>
  <si>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</si>
  <si>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</si>
  <si>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</si>
  <si>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</si>
  <si>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</si>
  <si>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</si>
  <si>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</si>
  <si>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</si>
  <si>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</si>
  <si>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</si>
  <si>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</si>
  <si>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</si>
  <si>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</si>
  <si>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</si>
  <si>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</si>
  <si>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</si>
  <si>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</si>
  <si>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</si>
  <si>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</si>
  <si>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</si>
  <si>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</si>
  <si>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</si>
  <si>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</si>
  <si>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</si>
  <si>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</si>
  <si>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</si>
  <si>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</si>
  <si>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</si>
  <si>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</si>
  <si>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</si>
  <si>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</si>
  <si>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</si>
  <si>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Division de Presupuesto</t>
  </si>
  <si>
    <t>Enc. Depto. Financiero</t>
  </si>
  <si>
    <t>__________________________</t>
  </si>
  <si>
    <t>Licda. Katy Tavarez</t>
  </si>
  <si>
    <t>en RD$</t>
  </si>
  <si>
    <t>Lic. Oscar R. Ariza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</si>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</sst>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164" fontId="11" fillId="0" borderId="0" xfId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350603</xdr:colOff>
      <xdr:row>0</xdr:row>
      <xdr:rowOff>180975</xdr:rowOff>
    </xdr:from>
    <xdr:to>
      <xdr:col>8</xdr:col>
      <xdr:colOff>0</xdr:colOff>
      <xdr:row>6</xdr:row>
      <xdr:rowOff>66675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728" y="1809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0</xdr:col>
      <xdr:colOff>1343025</xdr:colOff>
      <xdr:row>5</xdr:row>
      <xdr:rowOff>152499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333375</xdr:colOff>
      <xdr:row>43</xdr:row>
      <xdr:rowOff>114300</xdr:rowOff>
    </xdr:from>
    <xdr:to>
      <xdr:col>7</xdr:col>
      <xdr:colOff>963846</xdr:colOff>
      <xdr:row>49</xdr:row>
      <xdr:rowOff>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90582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314325</xdr:colOff>
      <xdr:row>84</xdr:row>
      <xdr:rowOff>142875</xdr:rowOff>
    </xdr:from>
    <xdr:to>
      <xdr:col>7</xdr:col>
      <xdr:colOff>942975</xdr:colOff>
      <xdr:row>90</xdr:row>
      <xdr:rowOff>28575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1749742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7" t="s">
        <v>85</v>
      </c>
      <c r="B1" s="67"/>
      <c r="C1" s="67"/>
      <c r="E1" s="9" t="s">
        <v>39</v>
      </c>
    </row>
    <row r="2" spans="1:5" ht="18.75" x14ac:dyDescent="0.25">
      <c r="A2" s="67" t="s">
        <v>84</v>
      </c>
      <c r="B2" s="67"/>
      <c r="C2" s="67"/>
      <c r="E2" s="15" t="s">
        <v>88</v>
      </c>
    </row>
    <row r="3" spans="1:5" ht="18.75" x14ac:dyDescent="0.25">
      <c r="A3" s="67" t="s">
        <v>94</v>
      </c>
      <c r="B3" s="67"/>
      <c r="C3" s="67"/>
      <c r="E3" s="15" t="s">
        <v>89</v>
      </c>
    </row>
    <row r="4" spans="1:5" ht="18.75" x14ac:dyDescent="0.3">
      <c r="A4" s="69" t="s">
        <v>95</v>
      </c>
      <c r="B4" s="69"/>
      <c r="C4" s="69"/>
      <c r="E4" s="9" t="s">
        <v>83</v>
      </c>
    </row>
    <row r="5" spans="1:5" x14ac:dyDescent="0.25">
      <c r="A5" s="68" t="s">
        <v>36</v>
      </c>
      <c r="B5" s="68"/>
      <c r="C5" s="68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V131"/>
  <sheetViews>
    <sheetView showGridLines="0" tabSelected="1" view="pageBreakPreview" topLeftCell="A49" zoomScaleNormal="100" zoomScaleSheetLayoutView="100" workbookViewId="0">
      <selection activeCell="J9" sqref="J9"/>
    </sheetView>
  </sheetViews>
  <sheetFormatPr baseColWidth="10" defaultColWidth="9.140625" defaultRowHeight="15" x14ac:dyDescent="0.25"/>
  <cols>
    <col min="1" max="1" width="68.5703125" style="25" customWidth="1"/>
    <col min="2" max="2" width="16" style="40" customWidth="1"/>
    <col min="3" max="3" width="16.42578125" style="40" customWidth="1"/>
    <col min="4" max="4" width="14.42578125" style="40" customWidth="1"/>
    <col min="5" max="5" width="16" style="40" customWidth="1"/>
    <col min="6" max="7" width="15" style="40" customWidth="1"/>
    <col min="8" max="8" width="14.5703125" style="27" bestFit="1" customWidth="1"/>
    <col min="9" max="9" width="7" style="27" hidden="1" customWidth="1"/>
    <col min="10" max="10" width="14.85546875" style="25" bestFit="1" customWidth="1"/>
    <col min="11" max="11" width="96.7109375" style="25" bestFit="1" customWidth="1"/>
    <col min="12" max="12" width="9.140625" style="25"/>
    <col min="13" max="20" width="6" style="25" bestFit="1" customWidth="1"/>
    <col min="21" max="22" width="7" style="25" bestFit="1" customWidth="1"/>
    <col min="23" max="16384" width="9.140625" style="25"/>
  </cols>
  <sheetData>
    <row r="3" spans="1:22" x14ac:dyDescent="0.25">
      <c r="A3" s="70" t="s">
        <v>97</v>
      </c>
      <c r="B3" s="70"/>
      <c r="C3" s="70"/>
      <c r="D3" s="70"/>
      <c r="E3" s="70"/>
      <c r="F3" s="70"/>
      <c r="G3" s="70"/>
      <c r="H3" s="70"/>
      <c r="I3" s="49"/>
      <c r="K3" s="22"/>
    </row>
    <row r="4" spans="1:22" x14ac:dyDescent="0.25">
      <c r="A4" s="70" t="s">
        <v>98</v>
      </c>
      <c r="B4" s="70"/>
      <c r="C4" s="70"/>
      <c r="D4" s="70"/>
      <c r="E4" s="70"/>
      <c r="F4" s="70"/>
      <c r="G4" s="70"/>
      <c r="H4" s="70"/>
      <c r="I4" s="49"/>
      <c r="K4" s="29"/>
    </row>
    <row r="5" spans="1:22" x14ac:dyDescent="0.25">
      <c r="A5" s="70" t="s">
        <v>106</v>
      </c>
      <c r="B5" s="70"/>
      <c r="C5" s="70"/>
      <c r="D5" s="70"/>
      <c r="E5" s="70"/>
      <c r="F5" s="70"/>
      <c r="G5" s="70"/>
      <c r="H5" s="70"/>
      <c r="I5" s="49"/>
      <c r="K5" s="29"/>
    </row>
    <row r="6" spans="1:22" x14ac:dyDescent="0.25">
      <c r="A6" s="70" t="s">
        <v>93</v>
      </c>
      <c r="B6" s="70"/>
      <c r="C6" s="70"/>
      <c r="D6" s="70"/>
      <c r="E6" s="70"/>
      <c r="F6" s="70"/>
      <c r="G6" s="70"/>
      <c r="H6" s="70"/>
      <c r="I6" s="49"/>
      <c r="K6" s="29"/>
    </row>
    <row r="7" spans="1:22" x14ac:dyDescent="0.25">
      <c r="A7" s="71" t="s">
        <v>103</v>
      </c>
      <c r="B7" s="71"/>
      <c r="C7" s="71"/>
      <c r="D7" s="71"/>
      <c r="E7" s="71"/>
      <c r="F7" s="71"/>
      <c r="G7" s="71"/>
      <c r="H7" s="71"/>
      <c r="I7" s="48"/>
      <c r="K7" s="29"/>
    </row>
    <row r="8" spans="1:22" x14ac:dyDescent="0.25">
      <c r="A8" s="30" t="s">
        <v>0</v>
      </c>
      <c r="B8" s="47" t="s">
        <v>82</v>
      </c>
      <c r="C8" s="47" t="s">
        <v>107</v>
      </c>
      <c r="D8" s="47" t="s">
        <v>108</v>
      </c>
      <c r="E8" s="47" t="s">
        <v>116</v>
      </c>
      <c r="F8" s="47" t="s">
        <v>117</v>
      </c>
      <c r="G8" s="47" t="s">
        <v>118</v>
      </c>
      <c r="H8" s="31" t="s">
        <v>96</v>
      </c>
      <c r="I8" s="31" t="s">
        <v>112</v>
      </c>
      <c r="U8" s="32"/>
      <c r="V8" s="32"/>
    </row>
    <row r="9" spans="1:22" x14ac:dyDescent="0.25">
      <c r="A9" s="1" t="s">
        <v>1</v>
      </c>
      <c r="B9" s="37">
        <v>17219977.59</v>
      </c>
      <c r="C9" s="37">
        <v>18825449.52</v>
      </c>
      <c r="D9" s="37">
        <v>24055481.350000001</v>
      </c>
      <c r="E9" s="37">
        <v>25723090.100000001</v>
      </c>
      <c r="F9" s="37">
        <v>32833590.75</v>
      </c>
      <c r="G9" s="37">
        <v>20972853.210000001</v>
      </c>
      <c r="H9" s="26">
        <f>+B9+C9+D9+E9+F9+G9</f>
        <v>139630442.52000001</v>
      </c>
      <c r="I9" s="26">
        <v>18.260000000000002</v>
      </c>
      <c r="K9" s="32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x14ac:dyDescent="0.25">
      <c r="A10" s="3" t="s">
        <v>2</v>
      </c>
      <c r="B10" s="38">
        <v>16448112.74</v>
      </c>
      <c r="C10" s="38">
        <v>16621240.779999999</v>
      </c>
      <c r="D10" s="38">
        <v>17367656.309999999</v>
      </c>
      <c r="E10" s="38">
        <v>21425536.719999999</v>
      </c>
      <c r="F10" s="38">
        <v>28994505.329999998</v>
      </c>
      <c r="G10" s="38">
        <v>18086226.77</v>
      </c>
      <c r="H10" s="26">
        <f t="shared" ref="H10:H43" si="0">+B10+C10+D10+E10+F10+G10</f>
        <v>118943278.64999999</v>
      </c>
      <c r="I10" s="27">
        <v>20.079999999999998</v>
      </c>
      <c r="J10" s="32"/>
      <c r="K10" s="32"/>
      <c r="M10" s="20"/>
    </row>
    <row r="11" spans="1:22" x14ac:dyDescent="0.25">
      <c r="A11" s="24" t="s">
        <v>3</v>
      </c>
      <c r="B11" s="38">
        <v>13766505.83</v>
      </c>
      <c r="C11" s="38">
        <v>13908781.59</v>
      </c>
      <c r="D11" s="38">
        <v>14525782.51</v>
      </c>
      <c r="E11" s="38">
        <v>15445696.050000001</v>
      </c>
      <c r="F11" s="38">
        <v>15641655.92</v>
      </c>
      <c r="G11" s="38">
        <v>15095582</v>
      </c>
      <c r="H11" s="26">
        <f t="shared" si="0"/>
        <v>88384003.900000006</v>
      </c>
      <c r="I11" s="26">
        <v>22.08</v>
      </c>
      <c r="J11" s="32"/>
    </row>
    <row r="12" spans="1:22" x14ac:dyDescent="0.25">
      <c r="A12" s="24" t="s">
        <v>4</v>
      </c>
      <c r="B12" s="38">
        <v>611000</v>
      </c>
      <c r="C12" s="38">
        <v>661943.34</v>
      </c>
      <c r="D12" s="38">
        <v>665855.24</v>
      </c>
      <c r="E12" s="38">
        <v>3748857.95</v>
      </c>
      <c r="F12" s="38">
        <v>10638234.699999999</v>
      </c>
      <c r="G12" s="38">
        <v>601000</v>
      </c>
      <c r="H12" s="26">
        <f t="shared" si="0"/>
        <v>16926891.23</v>
      </c>
      <c r="I12" s="26">
        <v>6.12</v>
      </c>
      <c r="J12" s="32"/>
    </row>
    <row r="13" spans="1:22" x14ac:dyDescent="0.25">
      <c r="A13" s="24" t="s">
        <v>40</v>
      </c>
      <c r="B13" s="42">
        <v>0</v>
      </c>
      <c r="C13" s="42">
        <v>0</v>
      </c>
      <c r="D13" s="42">
        <v>0</v>
      </c>
      <c r="E13" s="42">
        <v>0</v>
      </c>
      <c r="F13" s="38">
        <v>360000</v>
      </c>
      <c r="G13" s="38">
        <v>120000</v>
      </c>
      <c r="H13" s="26">
        <f t="shared" si="0"/>
        <v>480000</v>
      </c>
      <c r="I13" s="26">
        <v>0</v>
      </c>
    </row>
    <row r="14" spans="1:22" x14ac:dyDescent="0.25">
      <c r="A14" s="24" t="s">
        <v>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26">
        <f t="shared" si="0"/>
        <v>0</v>
      </c>
      <c r="I14" s="26">
        <v>0</v>
      </c>
    </row>
    <row r="15" spans="1:22" x14ac:dyDescent="0.25">
      <c r="A15" s="24" t="s">
        <v>6</v>
      </c>
      <c r="B15" s="38">
        <v>2070606.91</v>
      </c>
      <c r="C15" s="38">
        <v>2050515.85</v>
      </c>
      <c r="D15" s="38">
        <v>2176018.56</v>
      </c>
      <c r="E15" s="38">
        <v>2230982.7200000002</v>
      </c>
      <c r="F15" s="38">
        <v>2354614.71</v>
      </c>
      <c r="G15" s="38">
        <v>2269644.77</v>
      </c>
      <c r="H15" s="26">
        <f>+B15+C15+D15+E15+F15+G15</f>
        <v>13152383.52</v>
      </c>
      <c r="I15" s="26">
        <v>23.36</v>
      </c>
    </row>
    <row r="16" spans="1:22" s="22" customFormat="1" x14ac:dyDescent="0.25">
      <c r="A16" s="3" t="s">
        <v>7</v>
      </c>
      <c r="B16" s="37">
        <v>771864.85</v>
      </c>
      <c r="C16" s="37">
        <v>1791075.96</v>
      </c>
      <c r="D16" s="37">
        <v>4805535.4000000004</v>
      </c>
      <c r="E16" s="37">
        <v>2127238.61</v>
      </c>
      <c r="F16" s="37">
        <v>3541587.08</v>
      </c>
      <c r="G16" s="37">
        <v>2413091.0299999998</v>
      </c>
      <c r="H16" s="26">
        <f t="shared" si="0"/>
        <v>15450392.93</v>
      </c>
      <c r="I16" s="26">
        <v>15.83</v>
      </c>
    </row>
    <row r="17" spans="1:9" x14ac:dyDescent="0.25">
      <c r="A17" s="24" t="s">
        <v>8</v>
      </c>
      <c r="B17" s="38">
        <v>158679.1</v>
      </c>
      <c r="C17" s="38">
        <v>732219.04</v>
      </c>
      <c r="D17" s="38">
        <v>1257585.79</v>
      </c>
      <c r="E17" s="38">
        <v>251730.98</v>
      </c>
      <c r="F17" s="38">
        <v>1433081.65</v>
      </c>
      <c r="G17" s="38">
        <v>288013.36</v>
      </c>
      <c r="H17" s="26">
        <f t="shared" si="0"/>
        <v>4121309.92</v>
      </c>
      <c r="I17" s="26">
        <v>19.73</v>
      </c>
    </row>
    <row r="18" spans="1:9" x14ac:dyDescent="0.25">
      <c r="A18" s="24" t="s">
        <v>9</v>
      </c>
      <c r="B18" s="42">
        <v>0</v>
      </c>
      <c r="C18" s="38">
        <v>118800</v>
      </c>
      <c r="D18" s="38">
        <v>166850.01</v>
      </c>
      <c r="E18" s="38">
        <v>500000</v>
      </c>
      <c r="F18" s="38">
        <v>84316.6</v>
      </c>
      <c r="G18" s="38">
        <v>97608</v>
      </c>
      <c r="H18" s="26">
        <f t="shared" si="0"/>
        <v>967574.61</v>
      </c>
      <c r="I18" s="26">
        <v>7.33</v>
      </c>
    </row>
    <row r="19" spans="1:9" x14ac:dyDescent="0.25">
      <c r="A19" s="24" t="s">
        <v>10</v>
      </c>
      <c r="B19" s="38">
        <v>393485</v>
      </c>
      <c r="C19" s="38">
        <v>498472.5</v>
      </c>
      <c r="D19" s="38">
        <v>725617.5</v>
      </c>
      <c r="E19" s="38">
        <v>311317.5</v>
      </c>
      <c r="F19" s="38">
        <v>0</v>
      </c>
      <c r="G19" s="38">
        <v>465255</v>
      </c>
      <c r="H19" s="26">
        <f t="shared" si="0"/>
        <v>2394147.5</v>
      </c>
      <c r="I19" s="26">
        <v>32.880000000000003</v>
      </c>
    </row>
    <row r="20" spans="1:9" x14ac:dyDescent="0.25">
      <c r="A20" s="24" t="s">
        <v>11</v>
      </c>
      <c r="B20" s="42">
        <v>0</v>
      </c>
      <c r="C20" s="42">
        <v>0</v>
      </c>
      <c r="D20" s="42">
        <v>0</v>
      </c>
      <c r="E20" s="38">
        <v>84000</v>
      </c>
      <c r="F20" s="38">
        <v>2310</v>
      </c>
      <c r="G20" s="38">
        <v>1250</v>
      </c>
      <c r="H20" s="26">
        <f t="shared" si="0"/>
        <v>87560</v>
      </c>
      <c r="I20" s="26">
        <v>0</v>
      </c>
    </row>
    <row r="21" spans="1:9" x14ac:dyDescent="0.25">
      <c r="A21" s="24" t="s">
        <v>12</v>
      </c>
      <c r="B21" s="38">
        <v>219700.75</v>
      </c>
      <c r="C21" s="38">
        <v>257603.05</v>
      </c>
      <c r="D21" s="38">
        <v>1932966.82</v>
      </c>
      <c r="E21" s="38">
        <v>129519.76</v>
      </c>
      <c r="F21" s="38">
        <v>623891.72</v>
      </c>
      <c r="G21" s="38">
        <v>998455.76</v>
      </c>
      <c r="H21" s="26">
        <f t="shared" si="0"/>
        <v>4162137.8599999994</v>
      </c>
      <c r="I21" s="26">
        <v>20.58</v>
      </c>
    </row>
    <row r="22" spans="1:9" x14ac:dyDescent="0.25">
      <c r="A22" s="24" t="s">
        <v>13</v>
      </c>
      <c r="B22" s="42">
        <v>0</v>
      </c>
      <c r="C22" s="38">
        <v>173361.37</v>
      </c>
      <c r="D22" s="42">
        <v>0</v>
      </c>
      <c r="E22" s="38">
        <v>173361.37</v>
      </c>
      <c r="F22" s="38">
        <v>275878.09000000003</v>
      </c>
      <c r="G22" s="38">
        <v>173361.37</v>
      </c>
      <c r="H22" s="26">
        <f t="shared" si="0"/>
        <v>795962.20000000007</v>
      </c>
      <c r="I22" s="26">
        <v>10.14</v>
      </c>
    </row>
    <row r="23" spans="1:9" ht="30" x14ac:dyDescent="0.25">
      <c r="A23" s="24" t="s">
        <v>14</v>
      </c>
      <c r="B23" s="42">
        <v>0</v>
      </c>
      <c r="C23" s="46">
        <v>10620</v>
      </c>
      <c r="D23" s="50">
        <v>168473.32</v>
      </c>
      <c r="E23" s="42">
        <v>0</v>
      </c>
      <c r="F23" s="46">
        <v>6140</v>
      </c>
      <c r="G23" s="46">
        <v>182208.91</v>
      </c>
      <c r="H23" s="26">
        <f t="shared" si="0"/>
        <v>367442.23</v>
      </c>
      <c r="I23" s="26">
        <v>4.33</v>
      </c>
    </row>
    <row r="24" spans="1:9" x14ac:dyDescent="0.25">
      <c r="A24" s="24" t="s">
        <v>15</v>
      </c>
      <c r="B24" s="42">
        <v>0</v>
      </c>
      <c r="C24" s="42">
        <v>0</v>
      </c>
      <c r="D24" s="38">
        <v>340084.36</v>
      </c>
      <c r="E24" s="38">
        <v>654004</v>
      </c>
      <c r="F24" s="38">
        <v>773196</v>
      </c>
      <c r="G24" s="38">
        <v>202697.81</v>
      </c>
      <c r="H24" s="26">
        <f t="shared" si="0"/>
        <v>1969982.17</v>
      </c>
      <c r="I24" s="26">
        <v>5.85</v>
      </c>
    </row>
    <row r="25" spans="1:9" x14ac:dyDescent="0.25">
      <c r="A25" s="24" t="s">
        <v>41</v>
      </c>
      <c r="B25" s="42">
        <v>0</v>
      </c>
      <c r="C25" s="42">
        <v>0</v>
      </c>
      <c r="D25" s="38">
        <v>213957.6</v>
      </c>
      <c r="E25" s="38">
        <v>23305</v>
      </c>
      <c r="F25" s="38">
        <v>342773.02</v>
      </c>
      <c r="G25" s="38">
        <v>4240.82</v>
      </c>
      <c r="H25" s="26">
        <f t="shared" si="0"/>
        <v>584276.43999999994</v>
      </c>
      <c r="I25" s="26">
        <v>9.1</v>
      </c>
    </row>
    <row r="26" spans="1:9" s="22" customFormat="1" x14ac:dyDescent="0.25">
      <c r="A26" s="3" t="s">
        <v>16</v>
      </c>
      <c r="B26" s="41">
        <f>SUM(B27:B35)</f>
        <v>0</v>
      </c>
      <c r="C26" s="37">
        <v>328132.78000000003</v>
      </c>
      <c r="D26" s="37">
        <v>1720216.64</v>
      </c>
      <c r="E26" s="37">
        <v>2153719.77</v>
      </c>
      <c r="F26" s="37">
        <v>247498.34</v>
      </c>
      <c r="G26" s="37">
        <v>384368.91</v>
      </c>
      <c r="H26" s="26">
        <f t="shared" si="0"/>
        <v>4833936.4399999995</v>
      </c>
      <c r="I26" s="26">
        <v>13</v>
      </c>
    </row>
    <row r="27" spans="1:9" x14ac:dyDescent="0.25">
      <c r="A27" s="24" t="s">
        <v>17</v>
      </c>
      <c r="B27" s="42">
        <v>0</v>
      </c>
      <c r="C27" s="38">
        <v>77574.460000000006</v>
      </c>
      <c r="D27" s="38">
        <v>459416.64</v>
      </c>
      <c r="E27" s="38">
        <v>95708.57</v>
      </c>
      <c r="F27" s="38">
        <v>69776.86</v>
      </c>
      <c r="G27" s="38">
        <v>59798.53</v>
      </c>
      <c r="H27" s="26">
        <f t="shared" si="0"/>
        <v>762275.05999999994</v>
      </c>
      <c r="I27" s="26">
        <v>19.75</v>
      </c>
    </row>
    <row r="28" spans="1:9" x14ac:dyDescent="0.25">
      <c r="A28" s="24" t="s">
        <v>18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26">
        <f t="shared" si="0"/>
        <v>0</v>
      </c>
      <c r="I28" s="26">
        <v>0</v>
      </c>
    </row>
    <row r="29" spans="1:9" x14ac:dyDescent="0.25">
      <c r="A29" s="24" t="s">
        <v>19</v>
      </c>
      <c r="B29" s="42">
        <v>0</v>
      </c>
      <c r="C29" s="42">
        <v>0</v>
      </c>
      <c r="D29" s="42">
        <v>244740.45</v>
      </c>
      <c r="E29" s="38">
        <v>33600</v>
      </c>
      <c r="F29" s="38">
        <v>5100</v>
      </c>
      <c r="G29" s="38">
        <v>2550</v>
      </c>
      <c r="H29" s="26">
        <f t="shared" si="0"/>
        <v>285990.45</v>
      </c>
      <c r="I29" s="26">
        <v>11.25</v>
      </c>
    </row>
    <row r="30" spans="1:9" x14ac:dyDescent="0.25">
      <c r="A30" s="24" t="s">
        <v>20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26">
        <f t="shared" si="0"/>
        <v>0</v>
      </c>
      <c r="I30" s="26">
        <v>0</v>
      </c>
    </row>
    <row r="31" spans="1:9" x14ac:dyDescent="0.25">
      <c r="A31" s="24" t="s">
        <v>21</v>
      </c>
      <c r="B31" s="42">
        <v>0</v>
      </c>
      <c r="C31" s="42">
        <v>0</v>
      </c>
      <c r="D31" s="42">
        <v>129880</v>
      </c>
      <c r="E31" s="42">
        <v>0</v>
      </c>
      <c r="F31" s="38">
        <v>2602.61</v>
      </c>
      <c r="G31" s="38">
        <v>5825.19</v>
      </c>
      <c r="H31" s="26">
        <f t="shared" si="0"/>
        <v>138307.79999999999</v>
      </c>
      <c r="I31" s="26">
        <v>30.21</v>
      </c>
    </row>
    <row r="32" spans="1:9" x14ac:dyDescent="0.25">
      <c r="A32" s="24" t="s">
        <v>22</v>
      </c>
      <c r="B32" s="42">
        <v>0</v>
      </c>
      <c r="C32" s="38">
        <v>219362</v>
      </c>
      <c r="D32" s="38">
        <v>558753.6</v>
      </c>
      <c r="E32" s="42">
        <v>0</v>
      </c>
      <c r="F32" s="38">
        <v>4715</v>
      </c>
      <c r="G32" s="38">
        <v>119551.09</v>
      </c>
      <c r="H32" s="26">
        <f t="shared" si="0"/>
        <v>902381.69</v>
      </c>
      <c r="I32" s="26">
        <v>53.34</v>
      </c>
    </row>
    <row r="33" spans="1:21" ht="14.25" customHeight="1" x14ac:dyDescent="0.25">
      <c r="A33" s="24" t="s">
        <v>23</v>
      </c>
      <c r="B33" s="42">
        <v>0</v>
      </c>
      <c r="C33" s="38">
        <v>0</v>
      </c>
      <c r="D33" s="38">
        <v>230501.2</v>
      </c>
      <c r="E33" s="38">
        <v>2000000</v>
      </c>
      <c r="F33" s="38">
        <v>17483.259999999998</v>
      </c>
      <c r="G33" s="38">
        <v>12808.12</v>
      </c>
      <c r="H33" s="26">
        <f t="shared" si="0"/>
        <v>2260792.58</v>
      </c>
      <c r="I33" s="26">
        <v>3.61</v>
      </c>
      <c r="J33" s="21"/>
    </row>
    <row r="34" spans="1:21" ht="30" x14ac:dyDescent="0.25">
      <c r="A34" s="24" t="s">
        <v>42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26">
        <f t="shared" si="0"/>
        <v>0</v>
      </c>
      <c r="I34" s="26">
        <v>0</v>
      </c>
    </row>
    <row r="35" spans="1:21" x14ac:dyDescent="0.25">
      <c r="A35" s="24" t="s">
        <v>24</v>
      </c>
      <c r="B35" s="42">
        <v>0</v>
      </c>
      <c r="C35" s="38">
        <v>31196.32</v>
      </c>
      <c r="D35" s="38">
        <v>96924.75</v>
      </c>
      <c r="E35" s="38">
        <v>24411.200000000001</v>
      </c>
      <c r="F35" s="38">
        <v>147820.60999999999</v>
      </c>
      <c r="G35" s="38">
        <v>183835.98</v>
      </c>
      <c r="H35" s="26">
        <f t="shared" si="0"/>
        <v>484188.86</v>
      </c>
      <c r="I35" s="26">
        <v>5.93</v>
      </c>
    </row>
    <row r="36" spans="1:21" s="22" customFormat="1" x14ac:dyDescent="0.25">
      <c r="A36" s="3" t="s">
        <v>25</v>
      </c>
      <c r="B36" s="42">
        <v>0</v>
      </c>
      <c r="C36" s="37">
        <v>85000</v>
      </c>
      <c r="D36" s="41">
        <v>0</v>
      </c>
      <c r="E36" s="41">
        <v>0</v>
      </c>
      <c r="F36" s="37">
        <v>50000</v>
      </c>
      <c r="G36" s="37">
        <v>20000</v>
      </c>
      <c r="H36" s="26">
        <f t="shared" si="0"/>
        <v>155000</v>
      </c>
      <c r="I36" s="26">
        <v>8.5</v>
      </c>
    </row>
    <row r="37" spans="1:21" x14ac:dyDescent="0.25">
      <c r="A37" s="24" t="s">
        <v>26</v>
      </c>
      <c r="B37" s="42">
        <v>0</v>
      </c>
      <c r="C37" s="38">
        <v>85000</v>
      </c>
      <c r="D37" s="42">
        <v>0</v>
      </c>
      <c r="E37" s="42">
        <v>0</v>
      </c>
      <c r="F37" s="38">
        <v>50000</v>
      </c>
      <c r="G37" s="38">
        <v>20000</v>
      </c>
      <c r="H37" s="26">
        <f t="shared" si="0"/>
        <v>155000</v>
      </c>
      <c r="I37" s="26">
        <v>9.6199999999999992</v>
      </c>
    </row>
    <row r="38" spans="1:21" x14ac:dyDescent="0.25">
      <c r="A38" s="24" t="s">
        <v>43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26">
        <f t="shared" si="0"/>
        <v>0</v>
      </c>
      <c r="I38" s="26">
        <v>0</v>
      </c>
    </row>
    <row r="39" spans="1:21" x14ac:dyDescent="0.25">
      <c r="A39" s="24" t="s">
        <v>44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26">
        <f t="shared" si="0"/>
        <v>0</v>
      </c>
      <c r="I39" s="26">
        <v>0</v>
      </c>
    </row>
    <row r="40" spans="1:21" ht="30" x14ac:dyDescent="0.25">
      <c r="A40" s="24" t="s">
        <v>45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26">
        <f t="shared" si="0"/>
        <v>0</v>
      </c>
      <c r="I40" s="26">
        <v>0</v>
      </c>
    </row>
    <row r="41" spans="1:21" ht="30" x14ac:dyDescent="0.25">
      <c r="A41" s="24" t="s">
        <v>46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26">
        <f t="shared" si="0"/>
        <v>0</v>
      </c>
      <c r="I41" s="26">
        <v>0</v>
      </c>
    </row>
    <row r="42" spans="1:21" x14ac:dyDescent="0.25">
      <c r="A42" s="24" t="s">
        <v>27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26">
        <f t="shared" si="0"/>
        <v>0</v>
      </c>
      <c r="I42" s="26">
        <v>0</v>
      </c>
    </row>
    <row r="43" spans="1:21" x14ac:dyDescent="0.25">
      <c r="A43" s="24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26">
        <f t="shared" si="0"/>
        <v>0</v>
      </c>
      <c r="I43" s="26">
        <v>0</v>
      </c>
    </row>
    <row r="44" spans="1:21" x14ac:dyDescent="0.25">
      <c r="A44" s="24"/>
      <c r="B44" s="39"/>
      <c r="C44" s="39"/>
      <c r="D44" s="39"/>
      <c r="E44" s="39"/>
      <c r="F44" s="39"/>
      <c r="G44" s="39"/>
      <c r="H44" s="26"/>
      <c r="I44" s="26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</row>
    <row r="45" spans="1:21" x14ac:dyDescent="0.25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</row>
    <row r="46" spans="1:21" x14ac:dyDescent="0.25">
      <c r="A46" s="70" t="s">
        <v>97</v>
      </c>
      <c r="B46" s="70"/>
      <c r="C46" s="70"/>
      <c r="D46" s="70"/>
      <c r="E46" s="70"/>
      <c r="F46" s="70"/>
      <c r="G46" s="70"/>
      <c r="H46" s="70"/>
      <c r="I46" s="49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</row>
    <row r="47" spans="1:21" x14ac:dyDescent="0.25">
      <c r="A47" s="70" t="s">
        <v>98</v>
      </c>
      <c r="B47" s="70"/>
      <c r="C47" s="70"/>
      <c r="D47" s="70"/>
      <c r="E47" s="70"/>
      <c r="F47" s="70"/>
      <c r="G47" s="70"/>
      <c r="H47" s="70"/>
      <c r="I47" s="49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1" x14ac:dyDescent="0.25">
      <c r="A48" s="70" t="s">
        <v>106</v>
      </c>
      <c r="B48" s="70"/>
      <c r="C48" s="70"/>
      <c r="D48" s="70"/>
      <c r="E48" s="70"/>
      <c r="F48" s="70"/>
      <c r="G48" s="70"/>
      <c r="H48" s="70"/>
      <c r="I48" s="49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</row>
    <row r="49" spans="1:9" s="22" customFormat="1" x14ac:dyDescent="0.25">
      <c r="A49" s="70" t="s">
        <v>93</v>
      </c>
      <c r="B49" s="70"/>
      <c r="C49" s="70"/>
      <c r="D49" s="70"/>
      <c r="E49" s="70"/>
      <c r="F49" s="70"/>
      <c r="G49" s="70"/>
      <c r="H49" s="70"/>
      <c r="I49" s="49"/>
    </row>
    <row r="50" spans="1:9" x14ac:dyDescent="0.25">
      <c r="A50" s="71" t="s">
        <v>103</v>
      </c>
      <c r="B50" s="71"/>
      <c r="C50" s="71"/>
      <c r="D50" s="71"/>
      <c r="E50" s="71"/>
      <c r="F50" s="71"/>
      <c r="G50" s="71"/>
      <c r="H50" s="71"/>
      <c r="I50" s="48"/>
    </row>
    <row r="51" spans="1:9" x14ac:dyDescent="0.25">
      <c r="A51" s="29" t="s">
        <v>105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26">
        <f>+B51+C51+D51+E51+F51+G51</f>
        <v>0</v>
      </c>
      <c r="I51" s="26">
        <v>0</v>
      </c>
    </row>
    <row r="52" spans="1:9" x14ac:dyDescent="0.25">
      <c r="A52" s="24" t="s">
        <v>49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26">
        <f t="shared" ref="H52:H80" si="1">+B52+C52+D52+E52+F52+G52</f>
        <v>0</v>
      </c>
      <c r="I52" s="26">
        <v>0</v>
      </c>
    </row>
    <row r="53" spans="1:9" x14ac:dyDescent="0.25">
      <c r="A53" s="24" t="s">
        <v>50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26">
        <f t="shared" si="1"/>
        <v>0</v>
      </c>
      <c r="I53" s="26">
        <v>0</v>
      </c>
    </row>
    <row r="54" spans="1:9" x14ac:dyDescent="0.25">
      <c r="A54" s="24" t="s">
        <v>51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26">
        <f t="shared" si="1"/>
        <v>0</v>
      </c>
      <c r="I54" s="26">
        <v>0</v>
      </c>
    </row>
    <row r="55" spans="1:9" ht="30" x14ac:dyDescent="0.25">
      <c r="A55" s="24" t="s">
        <v>52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26">
        <f t="shared" si="1"/>
        <v>0</v>
      </c>
      <c r="I55" s="26">
        <v>0</v>
      </c>
    </row>
    <row r="56" spans="1:9" ht="30" x14ac:dyDescent="0.25">
      <c r="A56" s="24" t="s">
        <v>53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26">
        <f t="shared" si="1"/>
        <v>0</v>
      </c>
      <c r="I56" s="26">
        <v>0</v>
      </c>
    </row>
    <row r="57" spans="1:9" x14ac:dyDescent="0.25">
      <c r="A57" s="24" t="s">
        <v>54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26">
        <f t="shared" si="1"/>
        <v>0</v>
      </c>
      <c r="I57" s="26">
        <v>0</v>
      </c>
    </row>
    <row r="58" spans="1:9" x14ac:dyDescent="0.25">
      <c r="A58" s="24" t="s">
        <v>55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26">
        <f t="shared" si="1"/>
        <v>0</v>
      </c>
      <c r="I58" s="26">
        <v>0</v>
      </c>
    </row>
    <row r="59" spans="1:9" x14ac:dyDescent="0.25">
      <c r="A59" s="3" t="s">
        <v>28</v>
      </c>
      <c r="B59" s="41">
        <v>0</v>
      </c>
      <c r="C59" s="41">
        <v>0</v>
      </c>
      <c r="D59" s="37">
        <v>162073</v>
      </c>
      <c r="E59" s="37">
        <v>16595</v>
      </c>
      <c r="F59" s="41">
        <v>0</v>
      </c>
      <c r="G59" s="37">
        <v>69166.5</v>
      </c>
      <c r="H59" s="26">
        <f t="shared" si="1"/>
        <v>247834.5</v>
      </c>
      <c r="I59" s="26">
        <v>1.1100000000000001</v>
      </c>
    </row>
    <row r="60" spans="1:9" x14ac:dyDescent="0.25">
      <c r="A60" s="24" t="s">
        <v>29</v>
      </c>
      <c r="B60" s="42">
        <v>0</v>
      </c>
      <c r="C60" s="42">
        <v>0</v>
      </c>
      <c r="D60" s="38">
        <v>143783</v>
      </c>
      <c r="E60" s="38">
        <v>16595</v>
      </c>
      <c r="F60" s="42">
        <v>0</v>
      </c>
      <c r="G60" s="38">
        <v>39076.5</v>
      </c>
      <c r="H60" s="26">
        <f t="shared" si="1"/>
        <v>199454.5</v>
      </c>
      <c r="I60" s="26">
        <v>8.52</v>
      </c>
    </row>
    <row r="61" spans="1:9" x14ac:dyDescent="0.25">
      <c r="A61" s="24" t="s">
        <v>30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26">
        <f t="shared" si="1"/>
        <v>0</v>
      </c>
      <c r="I61" s="26">
        <v>0</v>
      </c>
    </row>
    <row r="62" spans="1:9" x14ac:dyDescent="0.25">
      <c r="A62" s="24" t="s">
        <v>31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26">
        <f t="shared" si="1"/>
        <v>0</v>
      </c>
      <c r="I62" s="26">
        <v>0</v>
      </c>
    </row>
    <row r="63" spans="1:9" x14ac:dyDescent="0.25">
      <c r="A63" s="24" t="s">
        <v>32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26">
        <f t="shared" si="1"/>
        <v>0</v>
      </c>
      <c r="I63" s="26">
        <v>0</v>
      </c>
    </row>
    <row r="64" spans="1:9" x14ac:dyDescent="0.25">
      <c r="A64" s="24" t="s">
        <v>33</v>
      </c>
      <c r="B64" s="42">
        <v>0</v>
      </c>
      <c r="C64" s="42">
        <v>0</v>
      </c>
      <c r="D64" s="38">
        <v>18290</v>
      </c>
      <c r="E64" s="42">
        <v>0</v>
      </c>
      <c r="F64" s="42">
        <v>0</v>
      </c>
      <c r="G64" s="38">
        <v>30090</v>
      </c>
      <c r="H64" s="26">
        <f t="shared" si="1"/>
        <v>48380</v>
      </c>
      <c r="I64" s="26">
        <v>100</v>
      </c>
    </row>
    <row r="65" spans="1:10" x14ac:dyDescent="0.25">
      <c r="A65" s="24" t="s">
        <v>56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66">
        <v>0</v>
      </c>
      <c r="H65" s="26">
        <f t="shared" si="1"/>
        <v>0</v>
      </c>
      <c r="I65" s="26">
        <v>0</v>
      </c>
    </row>
    <row r="66" spans="1:10" x14ac:dyDescent="0.25">
      <c r="A66" s="24" t="s">
        <v>57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26">
        <f t="shared" si="1"/>
        <v>0</v>
      </c>
      <c r="I66" s="26">
        <v>0</v>
      </c>
    </row>
    <row r="67" spans="1:10" x14ac:dyDescent="0.25">
      <c r="A67" s="24" t="s">
        <v>34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26">
        <f t="shared" si="1"/>
        <v>0</v>
      </c>
      <c r="I67" s="26">
        <v>0</v>
      </c>
    </row>
    <row r="68" spans="1:10" ht="17.25" customHeight="1" x14ac:dyDescent="0.25">
      <c r="A68" s="24" t="s">
        <v>58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26">
        <f t="shared" si="1"/>
        <v>0</v>
      </c>
      <c r="I68" s="26">
        <v>0</v>
      </c>
    </row>
    <row r="69" spans="1:10" x14ac:dyDescent="0.25">
      <c r="A69" s="3" t="s">
        <v>59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26">
        <f t="shared" si="1"/>
        <v>0</v>
      </c>
      <c r="I69" s="26">
        <v>0</v>
      </c>
    </row>
    <row r="70" spans="1:10" x14ac:dyDescent="0.25">
      <c r="A70" s="24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26">
        <f t="shared" si="1"/>
        <v>0</v>
      </c>
      <c r="I70" s="26">
        <v>0</v>
      </c>
    </row>
    <row r="71" spans="1:10" x14ac:dyDescent="0.25">
      <c r="A71" s="24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26">
        <f t="shared" si="1"/>
        <v>0</v>
      </c>
      <c r="I71" s="26">
        <v>0</v>
      </c>
    </row>
    <row r="72" spans="1:10" x14ac:dyDescent="0.25">
      <c r="A72" s="2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26">
        <f t="shared" si="1"/>
        <v>0</v>
      </c>
      <c r="I72" s="26">
        <v>0</v>
      </c>
    </row>
    <row r="73" spans="1:10" ht="30" x14ac:dyDescent="0.25">
      <c r="A73" s="2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26">
        <f t="shared" si="1"/>
        <v>0</v>
      </c>
      <c r="I73" s="26">
        <v>0</v>
      </c>
    </row>
    <row r="74" spans="1:10" x14ac:dyDescent="0.25">
      <c r="A74" s="3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26">
        <f t="shared" si="1"/>
        <v>0</v>
      </c>
      <c r="I74" s="26">
        <v>0</v>
      </c>
    </row>
    <row r="75" spans="1:10" x14ac:dyDescent="0.25">
      <c r="A75" s="24" t="s">
        <v>65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26">
        <f t="shared" si="1"/>
        <v>0</v>
      </c>
      <c r="I75" s="26">
        <v>0</v>
      </c>
    </row>
    <row r="76" spans="1:10" x14ac:dyDescent="0.25">
      <c r="A76" s="24" t="s">
        <v>66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26">
        <f t="shared" si="1"/>
        <v>0</v>
      </c>
      <c r="I76" s="26">
        <v>0</v>
      </c>
    </row>
    <row r="77" spans="1:10" x14ac:dyDescent="0.25">
      <c r="A77" s="3" t="s">
        <v>67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26">
        <f t="shared" si="1"/>
        <v>0</v>
      </c>
      <c r="I77" s="26">
        <v>0</v>
      </c>
    </row>
    <row r="78" spans="1:10" x14ac:dyDescent="0.25">
      <c r="A78" s="24" t="s">
        <v>68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26">
        <f t="shared" si="1"/>
        <v>0</v>
      </c>
      <c r="I78" s="26">
        <v>0</v>
      </c>
    </row>
    <row r="79" spans="1:10" x14ac:dyDescent="0.25">
      <c r="A79" s="24" t="s">
        <v>69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26">
        <f t="shared" si="1"/>
        <v>0</v>
      </c>
      <c r="I79" s="26">
        <v>0</v>
      </c>
    </row>
    <row r="80" spans="1:10" x14ac:dyDescent="0.25">
      <c r="A80" s="24" t="s">
        <v>70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26">
        <f t="shared" si="1"/>
        <v>0</v>
      </c>
      <c r="I80" s="26">
        <v>0</v>
      </c>
      <c r="J80" s="22"/>
    </row>
    <row r="81" spans="1:10" x14ac:dyDescent="0.25">
      <c r="A81" s="24"/>
      <c r="B81" s="39"/>
      <c r="C81" s="39"/>
      <c r="D81" s="39"/>
      <c r="E81" s="39"/>
      <c r="F81" s="39"/>
      <c r="G81" s="39"/>
      <c r="H81" s="26"/>
      <c r="I81" s="26"/>
      <c r="J81" s="22"/>
    </row>
    <row r="82" spans="1:10" x14ac:dyDescent="0.25">
      <c r="A82" s="24"/>
      <c r="B82" s="39"/>
      <c r="C82" s="39"/>
      <c r="D82" s="39"/>
      <c r="E82" s="39"/>
      <c r="F82" s="39"/>
      <c r="G82" s="39"/>
      <c r="H82" s="26"/>
      <c r="I82" s="26"/>
      <c r="J82" s="22"/>
    </row>
    <row r="83" spans="1:10" x14ac:dyDescent="0.25">
      <c r="A83" s="24"/>
      <c r="B83" s="39"/>
      <c r="C83" s="39"/>
      <c r="D83" s="39"/>
      <c r="E83" s="39"/>
      <c r="F83" s="39"/>
      <c r="G83" s="39"/>
      <c r="H83" s="26"/>
      <c r="I83" s="26"/>
      <c r="J83" s="22"/>
    </row>
    <row r="84" spans="1:10" x14ac:dyDescent="0.25">
      <c r="A84" s="24"/>
      <c r="B84" s="39"/>
      <c r="C84" s="39"/>
      <c r="D84" s="39"/>
      <c r="E84" s="39"/>
      <c r="F84" s="39"/>
      <c r="G84" s="39"/>
      <c r="H84" s="26"/>
      <c r="I84" s="26"/>
      <c r="J84" s="22"/>
    </row>
    <row r="85" spans="1:10" x14ac:dyDescent="0.25">
      <c r="A85" s="24"/>
      <c r="B85" s="39"/>
      <c r="C85" s="39"/>
      <c r="D85" s="39"/>
      <c r="E85" s="39"/>
      <c r="F85" s="39"/>
      <c r="G85" s="39"/>
      <c r="H85" s="26"/>
      <c r="I85" s="26"/>
      <c r="J85" s="22"/>
    </row>
    <row r="86" spans="1:10" x14ac:dyDescent="0.25">
      <c r="J86" s="22"/>
    </row>
    <row r="87" spans="1:10" x14ac:dyDescent="0.25">
      <c r="A87" s="70" t="s">
        <v>97</v>
      </c>
      <c r="B87" s="70"/>
      <c r="C87" s="70"/>
      <c r="D87" s="70"/>
      <c r="E87" s="70"/>
      <c r="F87" s="70"/>
      <c r="G87" s="70"/>
      <c r="H87" s="70"/>
      <c r="I87" s="49"/>
      <c r="J87" s="22"/>
    </row>
    <row r="88" spans="1:10" x14ac:dyDescent="0.25">
      <c r="A88" s="70" t="s">
        <v>98</v>
      </c>
      <c r="B88" s="70"/>
      <c r="C88" s="70"/>
      <c r="D88" s="70"/>
      <c r="E88" s="70"/>
      <c r="F88" s="70"/>
      <c r="G88" s="70"/>
      <c r="H88" s="70"/>
      <c r="I88" s="49"/>
      <c r="J88" s="22"/>
    </row>
    <row r="89" spans="1:10" x14ac:dyDescent="0.25">
      <c r="A89" s="70" t="s">
        <v>106</v>
      </c>
      <c r="B89" s="70"/>
      <c r="C89" s="70"/>
      <c r="D89" s="70"/>
      <c r="E89" s="70"/>
      <c r="F89" s="70"/>
      <c r="G89" s="70"/>
      <c r="H89" s="70"/>
      <c r="I89" s="49"/>
      <c r="J89" s="22"/>
    </row>
    <row r="90" spans="1:10" x14ac:dyDescent="0.25">
      <c r="A90" s="70" t="s">
        <v>93</v>
      </c>
      <c r="B90" s="70"/>
      <c r="C90" s="70"/>
      <c r="D90" s="70"/>
      <c r="E90" s="70"/>
      <c r="F90" s="70"/>
      <c r="G90" s="70"/>
      <c r="H90" s="70"/>
      <c r="I90" s="49"/>
      <c r="J90" s="22"/>
    </row>
    <row r="91" spans="1:10" x14ac:dyDescent="0.25">
      <c r="A91" s="71" t="s">
        <v>103</v>
      </c>
      <c r="B91" s="71"/>
      <c r="C91" s="71"/>
      <c r="D91" s="71"/>
      <c r="E91" s="71"/>
      <c r="F91" s="71"/>
      <c r="G91" s="71"/>
      <c r="H91" s="71"/>
      <c r="I91" s="48"/>
      <c r="J91" s="22"/>
    </row>
    <row r="92" spans="1:10" x14ac:dyDescent="0.25">
      <c r="A92" s="24"/>
      <c r="B92" s="39"/>
      <c r="C92" s="39"/>
      <c r="D92" s="39"/>
      <c r="E92" s="39"/>
      <c r="F92" s="39"/>
      <c r="G92" s="39"/>
      <c r="H92" s="26"/>
      <c r="I92" s="26"/>
      <c r="J92" s="22"/>
    </row>
    <row r="93" spans="1:10" x14ac:dyDescent="0.25">
      <c r="A93" s="10" t="s">
        <v>35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26">
        <f>+B93+C93+D93+E93+F93+G93</f>
        <v>0</v>
      </c>
      <c r="I93" s="26">
        <v>0</v>
      </c>
    </row>
    <row r="94" spans="1:10" x14ac:dyDescent="0.25">
      <c r="A94" s="34"/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26">
        <f t="shared" ref="H94:H104" si="2">+B94+C94+D94+E94+F94+G94</f>
        <v>0</v>
      </c>
      <c r="I94" s="26">
        <v>0</v>
      </c>
    </row>
    <row r="95" spans="1:10" x14ac:dyDescent="0.25">
      <c r="A95" s="1" t="s">
        <v>71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26">
        <f t="shared" si="2"/>
        <v>0</v>
      </c>
      <c r="I95" s="26">
        <v>0</v>
      </c>
    </row>
    <row r="96" spans="1:10" x14ac:dyDescent="0.25">
      <c r="A96" s="3" t="s">
        <v>72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26">
        <f t="shared" si="2"/>
        <v>0</v>
      </c>
      <c r="I96" s="26">
        <v>0</v>
      </c>
    </row>
    <row r="97" spans="1:11" x14ac:dyDescent="0.25">
      <c r="A97" s="24" t="s">
        <v>73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26">
        <f t="shared" si="2"/>
        <v>0</v>
      </c>
      <c r="I97" s="26">
        <v>0</v>
      </c>
    </row>
    <row r="98" spans="1:11" x14ac:dyDescent="0.25">
      <c r="A98" s="24" t="s">
        <v>74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26">
        <f t="shared" si="2"/>
        <v>0</v>
      </c>
      <c r="I98" s="26">
        <v>0</v>
      </c>
      <c r="J98" s="32"/>
    </row>
    <row r="99" spans="1:11" x14ac:dyDescent="0.25">
      <c r="A99" s="3" t="s">
        <v>75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26">
        <f t="shared" si="2"/>
        <v>0</v>
      </c>
      <c r="I99" s="26">
        <v>0</v>
      </c>
    </row>
    <row r="100" spans="1:11" s="22" customFormat="1" x14ac:dyDescent="0.25">
      <c r="A100" s="24" t="s">
        <v>76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26">
        <f t="shared" si="2"/>
        <v>0</v>
      </c>
      <c r="I100" s="26">
        <v>0</v>
      </c>
      <c r="J100" s="23"/>
      <c r="K100" s="23"/>
    </row>
    <row r="101" spans="1:11" x14ac:dyDescent="0.25">
      <c r="A101" s="24" t="s">
        <v>77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26">
        <f t="shared" si="2"/>
        <v>0</v>
      </c>
      <c r="I101" s="26">
        <v>0</v>
      </c>
    </row>
    <row r="102" spans="1:11" x14ac:dyDescent="0.25">
      <c r="A102" s="3" t="s">
        <v>78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26">
        <f t="shared" si="2"/>
        <v>0</v>
      </c>
      <c r="I102" s="26">
        <v>0</v>
      </c>
    </row>
    <row r="103" spans="1:11" x14ac:dyDescent="0.25">
      <c r="A103" s="24" t="s">
        <v>79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26">
        <f t="shared" si="2"/>
        <v>0</v>
      </c>
      <c r="I103" s="26">
        <v>0</v>
      </c>
    </row>
    <row r="104" spans="1:11" x14ac:dyDescent="0.25">
      <c r="A104" s="10" t="s">
        <v>80</v>
      </c>
      <c r="B104" s="43">
        <f t="shared" ref="B104:G104" si="3">+B59+B51+B36+B26+B16+B10</f>
        <v>17219977.59</v>
      </c>
      <c r="C104" s="43">
        <f t="shared" si="3"/>
        <v>18825449.52</v>
      </c>
      <c r="D104" s="43">
        <f t="shared" si="3"/>
        <v>24055481.349999998</v>
      </c>
      <c r="E104" s="43">
        <f t="shared" si="3"/>
        <v>25723090.099999998</v>
      </c>
      <c r="F104" s="43">
        <f t="shared" si="3"/>
        <v>32833590.75</v>
      </c>
      <c r="G104" s="43">
        <f t="shared" si="3"/>
        <v>20972853.210000001</v>
      </c>
      <c r="H104" s="26">
        <f t="shared" si="2"/>
        <v>139630442.51999998</v>
      </c>
      <c r="I104" s="26"/>
    </row>
    <row r="105" spans="1:11" x14ac:dyDescent="0.25">
      <c r="H105" s="26"/>
      <c r="I105" s="26"/>
    </row>
    <row r="106" spans="1:11" x14ac:dyDescent="0.25">
      <c r="A106" s="35" t="s">
        <v>81</v>
      </c>
      <c r="B106" s="44">
        <f t="shared" ref="B106:G106" si="4">+B104</f>
        <v>17219977.59</v>
      </c>
      <c r="C106" s="44">
        <f t="shared" si="4"/>
        <v>18825449.52</v>
      </c>
      <c r="D106" s="44">
        <f t="shared" si="4"/>
        <v>24055481.349999998</v>
      </c>
      <c r="E106" s="44">
        <f t="shared" si="4"/>
        <v>25723090.099999998</v>
      </c>
      <c r="F106" s="44">
        <f t="shared" si="4"/>
        <v>32833590.75</v>
      </c>
      <c r="G106" s="44">
        <f t="shared" si="4"/>
        <v>20972853.210000001</v>
      </c>
      <c r="H106" s="28">
        <f>+B106+C106+D106+E106+F106+G106</f>
        <v>139630442.51999998</v>
      </c>
      <c r="I106" s="62"/>
      <c r="J106" s="32"/>
    </row>
    <row r="107" spans="1:11" x14ac:dyDescent="0.25">
      <c r="A107" s="25" t="s">
        <v>92</v>
      </c>
      <c r="B107" s="45"/>
      <c r="C107" s="45"/>
      <c r="D107" s="45"/>
      <c r="E107" s="45"/>
      <c r="F107" s="45"/>
      <c r="G107" s="45"/>
    </row>
    <row r="108" spans="1:11" x14ac:dyDescent="0.25">
      <c r="A108" s="25" t="s">
        <v>90</v>
      </c>
    </row>
    <row r="109" spans="1:11" x14ac:dyDescent="0.25">
      <c r="A109" s="25" t="s">
        <v>91</v>
      </c>
    </row>
    <row r="112" spans="1:11" ht="15.75" hidden="1" thickBot="1" x14ac:dyDescent="0.3">
      <c r="A112" s="51" t="s">
        <v>109</v>
      </c>
    </row>
    <row r="113" spans="1:7" ht="15.75" hidden="1" thickBot="1" x14ac:dyDescent="0.3">
      <c r="A113" s="54">
        <v>329110565.93000001</v>
      </c>
    </row>
    <row r="114" spans="1:7" ht="30.75" hidden="1" thickBot="1" x14ac:dyDescent="0.3">
      <c r="A114" s="51" t="s">
        <v>110</v>
      </c>
      <c r="B114" s="53" t="s">
        <v>112</v>
      </c>
      <c r="C114" s="51" t="s">
        <v>113</v>
      </c>
      <c r="D114" s="52" t="s">
        <v>114</v>
      </c>
      <c r="E114" s="31"/>
      <c r="F114" s="31"/>
      <c r="G114" s="31"/>
    </row>
    <row r="115" spans="1:7" ht="15.75" hidden="1" thickBot="1" x14ac:dyDescent="0.3">
      <c r="A115" s="54">
        <v>60100908.460000001</v>
      </c>
      <c r="B115" s="55">
        <v>0.18260000000000001</v>
      </c>
      <c r="C115" s="72">
        <f>+A115-A117</f>
        <v>-10808936.539999999</v>
      </c>
      <c r="D115" s="75">
        <f>+C115/A117</f>
        <v>-0.15243209937914826</v>
      </c>
      <c r="E115" s="65"/>
      <c r="F115" s="65"/>
      <c r="G115" s="65"/>
    </row>
    <row r="116" spans="1:7" ht="15.75" hidden="1" thickBot="1" x14ac:dyDescent="0.3">
      <c r="A116" s="51" t="s">
        <v>111</v>
      </c>
      <c r="B116" s="53" t="s">
        <v>112</v>
      </c>
      <c r="C116" s="73"/>
      <c r="D116" s="76"/>
      <c r="E116" s="65"/>
      <c r="F116" s="65"/>
      <c r="G116" s="65"/>
    </row>
    <row r="117" spans="1:7" ht="15.75" hidden="1" thickBot="1" x14ac:dyDescent="0.3">
      <c r="A117" s="63">
        <f>23636615*3</f>
        <v>70909845</v>
      </c>
      <c r="B117" s="64">
        <f>+A117/A113</f>
        <v>0.21545903517142664</v>
      </c>
      <c r="C117" s="74"/>
      <c r="D117" s="77"/>
      <c r="E117" s="65"/>
      <c r="F117" s="65"/>
      <c r="G117" s="65"/>
    </row>
    <row r="118" spans="1:7" hidden="1" x14ac:dyDescent="0.25">
      <c r="A118" s="56" t="s">
        <v>115</v>
      </c>
      <c r="B118" s="57"/>
      <c r="C118" s="58"/>
      <c r="D118" s="58"/>
      <c r="E118" s="58"/>
      <c r="F118" s="58"/>
      <c r="G118" s="58"/>
    </row>
    <row r="119" spans="1:7" hidden="1" x14ac:dyDescent="0.25">
      <c r="A119" s="56"/>
      <c r="B119" s="57"/>
      <c r="C119" s="58"/>
      <c r="D119" s="58"/>
      <c r="E119" s="58"/>
      <c r="F119" s="58"/>
      <c r="G119" s="58"/>
    </row>
    <row r="120" spans="1:7" x14ac:dyDescent="0.25">
      <c r="A120" s="56"/>
      <c r="B120" s="57"/>
      <c r="C120" s="58"/>
      <c r="D120" s="58"/>
      <c r="E120" s="58"/>
      <c r="F120" s="58"/>
      <c r="G120" s="58"/>
    </row>
    <row r="121" spans="1:7" x14ac:dyDescent="0.25">
      <c r="A121" s="56"/>
      <c r="B121" s="57"/>
      <c r="C121" s="58"/>
      <c r="D121" s="58"/>
      <c r="E121" s="58"/>
      <c r="F121" s="58"/>
      <c r="G121" s="58"/>
    </row>
    <row r="122" spans="1:7" x14ac:dyDescent="0.25">
      <c r="A122" s="56"/>
      <c r="B122" s="57"/>
      <c r="C122" s="58"/>
      <c r="D122" s="58"/>
      <c r="E122" s="58"/>
      <c r="F122" s="58"/>
      <c r="G122" s="58"/>
    </row>
    <row r="123" spans="1:7" x14ac:dyDescent="0.25">
      <c r="A123" s="56"/>
      <c r="B123" s="57"/>
      <c r="C123" s="58"/>
      <c r="D123" s="58"/>
      <c r="E123" s="58"/>
      <c r="F123" s="58"/>
      <c r="G123" s="58"/>
    </row>
    <row r="124" spans="1:7" x14ac:dyDescent="0.25">
      <c r="A124" s="56"/>
      <c r="B124" s="57"/>
      <c r="C124" s="58"/>
      <c r="D124" s="58"/>
      <c r="E124" s="58"/>
      <c r="F124" s="58"/>
      <c r="G124" s="58"/>
    </row>
    <row r="125" spans="1:7" x14ac:dyDescent="0.25">
      <c r="A125" s="56"/>
      <c r="B125" s="57"/>
      <c r="C125" s="58"/>
      <c r="D125" s="58"/>
      <c r="E125" s="58"/>
      <c r="F125" s="58"/>
      <c r="G125" s="58"/>
    </row>
    <row r="126" spans="1:7" x14ac:dyDescent="0.25">
      <c r="A126" s="56"/>
      <c r="B126" s="57"/>
      <c r="C126" s="58"/>
      <c r="D126" s="58"/>
      <c r="E126" s="58"/>
      <c r="F126" s="58"/>
      <c r="G126" s="58"/>
    </row>
    <row r="129" spans="1:11" x14ac:dyDescent="0.25">
      <c r="A129" s="25" t="s">
        <v>101</v>
      </c>
      <c r="D129" s="25" t="s">
        <v>101</v>
      </c>
      <c r="E129" s="25"/>
      <c r="F129" s="25"/>
      <c r="G129" s="25"/>
    </row>
    <row r="130" spans="1:11" ht="15.75" x14ac:dyDescent="0.25">
      <c r="A130" s="59" t="s">
        <v>104</v>
      </c>
      <c r="B130" s="60"/>
      <c r="C130" s="60"/>
      <c r="D130" s="59" t="s">
        <v>102</v>
      </c>
      <c r="E130" s="59"/>
      <c r="F130" s="59"/>
      <c r="G130" s="59"/>
      <c r="H130" s="61"/>
      <c r="I130" s="61"/>
    </row>
    <row r="131" spans="1:11" x14ac:dyDescent="0.25">
      <c r="A131" s="25" t="s">
        <v>99</v>
      </c>
      <c r="D131" s="25" t="s">
        <v>100</v>
      </c>
      <c r="E131" s="25"/>
      <c r="F131" s="25"/>
      <c r="G131" s="25"/>
      <c r="J131" s="36"/>
      <c r="K131" s="22"/>
    </row>
  </sheetData>
  <mergeCells count="17">
    <mergeCell ref="A90:H90"/>
    <mergeCell ref="A91:H91"/>
    <mergeCell ref="C115:C117"/>
    <mergeCell ref="D115:D117"/>
    <mergeCell ref="A7:H7"/>
    <mergeCell ref="A49:H49"/>
    <mergeCell ref="A50:H50"/>
    <mergeCell ref="A47:H47"/>
    <mergeCell ref="A48:H48"/>
    <mergeCell ref="A87:H87"/>
    <mergeCell ref="A88:H88"/>
    <mergeCell ref="A89:H89"/>
    <mergeCell ref="A3:H3"/>
    <mergeCell ref="A4:H4"/>
    <mergeCell ref="A5:H5"/>
    <mergeCell ref="A6:H6"/>
    <mergeCell ref="A46:H46"/>
  </mergeCells>
  <pageMargins left="0.7" right="0.7" top="0.75" bottom="0.75" header="0.3" footer="0.3"/>
  <pageSetup scale="69" fitToWidth="0" orientation="landscape" r:id="rId1"/>
  <rowBreaks count="2" manualBreakCount="2">
    <brk id="43" max="5" man="1"/>
    <brk id="84" max="16383" man="1"/>
  </rowBreaks>
  <colBreaks count="1" manualBreakCount="1">
    <brk id="8" max="1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2022-07-01T14:20:22Z</cp:lastPrinted>
  <dcterms:created xsi:type="dcterms:W3CDTF">2018-04-17T18:57:16Z</dcterms:created>
  <dcterms:modified xsi:type="dcterms:W3CDTF">2022-07-04T14:15:54Z</dcterms:modified>
</cp:coreProperties>
</file>